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esktop\ВЫБОРЫ 2021-ГДРФ\Сведения о кандидатах\Избирательные фонды\"/>
    </mc:Choice>
  </mc:AlternateContent>
  <bookViews>
    <workbookView xWindow="75" yWindow="90" windowWidth="19140" windowHeight="9825"/>
  </bookViews>
  <sheets>
    <sheet name="Отчет" sheetId="1" r:id="rId1"/>
  </sheets>
  <calcPr calcId="162913"/>
</workbook>
</file>

<file path=xl/calcChain.xml><?xml version="1.0" encoding="utf-8"?>
<calcChain xmlns="http://schemas.openxmlformats.org/spreadsheetml/2006/main">
  <c r="B41" i="1" l="1"/>
  <c r="C41" i="1"/>
  <c r="F41" i="1"/>
  <c r="L41" i="1"/>
  <c r="N41" i="1"/>
  <c r="C29" i="1" l="1"/>
  <c r="B14" i="1"/>
  <c r="N29" i="1" l="1"/>
  <c r="L29" i="1"/>
  <c r="F29" i="1"/>
  <c r="B29" i="1"/>
  <c r="N15" i="1"/>
  <c r="F15" i="1"/>
  <c r="C15" i="1"/>
  <c r="B15" i="1"/>
  <c r="N14" i="1"/>
  <c r="F14" i="1"/>
  <c r="C14" i="1"/>
  <c r="N13" i="1"/>
  <c r="L13" i="1"/>
  <c r="F13" i="1"/>
  <c r="C13" i="1"/>
  <c r="B13" i="1"/>
  <c r="N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9" i="1"/>
  <c r="G9" i="1"/>
  <c r="F9" i="1"/>
  <c r="E9" i="1"/>
  <c r="L8" i="1"/>
  <c r="K8" i="1"/>
  <c r="J8" i="1"/>
  <c r="G8" i="1"/>
  <c r="E8" i="1"/>
  <c r="N7" i="1"/>
  <c r="M7" i="1"/>
  <c r="J7" i="1"/>
  <c r="I7" i="1"/>
  <c r="E7" i="1"/>
  <c r="D7" i="1"/>
  <c r="M6" i="1"/>
  <c r="I6" i="1"/>
  <c r="D6" i="1"/>
  <c r="C6" i="1"/>
  <c r="B6" i="1"/>
  <c r="A6" i="1"/>
</calcChain>
</file>

<file path=xl/sharedStrings.xml><?xml version="1.0" encoding="utf-8"?>
<sst xmlns="http://schemas.openxmlformats.org/spreadsheetml/2006/main" count="46" uniqueCount="31">
  <si>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</si>
  <si>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Государственной Думы Федерального Собрания Российской Федерации восьмого созыва</t>
  </si>
  <si>
    <t>В руб.</t>
  </si>
  <si>
    <t>1</t>
  </si>
  <si>
    <t/>
  </si>
  <si>
    <t>Республика Татарстан (Татарстан) – Нижнекамский</t>
  </si>
  <si>
    <t>Ходжаев Ренат Темурович</t>
  </si>
  <si>
    <t>Итого по кандидату</t>
  </si>
  <si>
    <t>Сираев Ильнар Рашитович</t>
  </si>
  <si>
    <t>Алейников Валерий Вячеславович</t>
  </si>
  <si>
    <t>Оплата за Плакат-постер №2(на татарском языке)А3</t>
  </si>
  <si>
    <t>Оплата за Плакат-постер №1(на русском языке)А3</t>
  </si>
  <si>
    <t>Оплата за настенный календарь №1(на русском языке)А3</t>
  </si>
  <si>
    <t>Оплата за настенный календарь №2(на татарском языке)А3</t>
  </si>
  <si>
    <t>Оплата за аренду транспортного средства с экипажем</t>
  </si>
  <si>
    <t>Оплата за размещение, монтаж баннеров 3х6 на русском и татарском языках</t>
  </si>
  <si>
    <t>Татарстанское региональное отделение политической партии "Коммунистическая Партия Российской Федерации"</t>
  </si>
  <si>
    <t>ООО "ИПЦ "Гузель" за агитматериал</t>
  </si>
  <si>
    <t>Политическая партия "Политическая партия ЛДПР-Либерально-демократическая партия России"</t>
  </si>
  <si>
    <t>Оплата за оказание услуги физ.лицом</t>
  </si>
  <si>
    <t>Оплата за информационный бюллетень№1на русском языке</t>
  </si>
  <si>
    <t>Оплата за Лифлет №1 на русском языке</t>
  </si>
  <si>
    <t>Гейко Андрей Павлович</t>
  </si>
  <si>
    <t>За размещение агит.видеороликаМорозов О.В. На рус.яз.670 сек.на канале НТР</t>
  </si>
  <si>
    <t>За размещение агит.видеороликаМорозов О.В. На тат.яз.705 сек.на канале НТР</t>
  </si>
  <si>
    <t>Размещение агитационных материалов на канале "Европа Плюс"</t>
  </si>
  <si>
    <t>Оплата печати листовок формата А4 в ООО"Карти"</t>
  </si>
  <si>
    <t>По состоянию на 06.09.2021</t>
  </si>
  <si>
    <t>Оплата по договору возмездного оказания услуг</t>
  </si>
  <si>
    <t>согласно платежного поручения ООО"Линк"</t>
  </si>
  <si>
    <t>Федотов Роман Васильевич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</si>
</sst>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4" borderId="2" xfId="0" quotePrefix="1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4" fontId="4" fillId="4" borderId="2" xfId="0" applyNumberFormat="1" applyFont="1" applyFill="1" applyBorder="1" applyAlignment="1">
      <alignment horizontal="righ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5" borderId="2" xfId="0" quotePrefix="1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topLeftCell="A37" workbookViewId="0">
      <selection activeCell="K43" sqref="K43"/>
    </sheetView>
  </sheetViews>
  <sheetFormatPr defaultRowHeight="15" x14ac:dyDescent="0.25"/>
  <cols>
    <col min="1" max="1" width="7.85546875" customWidth="1"/>
    <col min="2" max="3" width="12.140625" customWidth="1"/>
    <col min="4" max="5" width="15" customWidth="1"/>
    <col min="6" max="6" width="9.28515625" customWidth="1"/>
    <col min="7" max="7" width="15" customWidth="1"/>
    <col min="8" max="8" width="5.42578125" customWidth="1"/>
    <col min="9" max="9" width="15" customWidth="1"/>
    <col min="10" max="10" width="12.5703125" customWidth="1"/>
    <col min="11" max="11" width="15" customWidth="1"/>
    <col min="12" max="12" width="9.28515625" customWidth="1"/>
    <col min="13" max="13" width="15" customWidth="1"/>
    <col min="14" max="14" width="17.85546875" customWidth="1"/>
    <col min="15" max="15" width="8.7109375" customWidth="1"/>
  </cols>
  <sheetData>
    <row r="1" spans="1:15" ht="14.45" customHeight="1" x14ac:dyDescent="0.25">
      <c r="N1" s="1"/>
    </row>
    <row r="2" spans="1:15" ht="206.1" customHeight="1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5.7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x14ac:dyDescent="0.25">
      <c r="N4" s="3" t="s">
        <v>27</v>
      </c>
    </row>
    <row r="5" spans="1:15" x14ac:dyDescent="0.25">
      <c r="N5" s="3" t="s">
        <v>2</v>
      </c>
    </row>
    <row r="6" spans="1:15" ht="24" customHeight="1" x14ac:dyDescent="0.25">
      <c r="A6" s="27" t="str">
        <f t="shared" ref="A6" si="0">"№
п/п"</f>
        <v>№
п/п</v>
      </c>
      <c r="B6" s="27" t="str">
        <f t="shared" ref="B6" si="1">"Наименование избирательного округа, избирательного объединения"</f>
        <v>Наименование избирательного округа, избирательного объединения</v>
      </c>
      <c r="C6" s="27" t="str">
        <f t="shared" ref="C6" si="2">"Фамилия, имя, отчество кандидата"</f>
        <v>Фамилия, имя, отчество кандидата</v>
      </c>
      <c r="D6" s="32" t="str">
        <f t="shared" ref="D6" si="3">"Поступило средств"</f>
        <v>Поступило средств</v>
      </c>
      <c r="E6" s="33"/>
      <c r="F6" s="33"/>
      <c r="G6" s="33"/>
      <c r="H6" s="34"/>
      <c r="I6" s="32" t="str">
        <f t="shared" ref="I6" si="4">"Израсходовано средств"</f>
        <v>Израсходовано средств</v>
      </c>
      <c r="J6" s="33"/>
      <c r="K6" s="33"/>
      <c r="L6" s="34"/>
      <c r="M6" s="32" t="str">
        <f t="shared" ref="M6" si="5">"Возвращено средств"</f>
        <v>Возвращено средств</v>
      </c>
      <c r="N6" s="34"/>
    </row>
    <row r="7" spans="1:15" ht="54.95" customHeight="1" x14ac:dyDescent="0.25">
      <c r="A7" s="31"/>
      <c r="B7" s="31"/>
      <c r="C7" s="31"/>
      <c r="D7" s="27" t="str">
        <f t="shared" ref="D7" si="6">"всего"</f>
        <v>всего</v>
      </c>
      <c r="E7" s="32" t="str">
        <f t="shared" ref="E7" si="7">"из них"</f>
        <v>из них</v>
      </c>
      <c r="F7" s="33"/>
      <c r="G7" s="33"/>
      <c r="H7" s="34"/>
      <c r="I7" s="27" t="str">
        <f t="shared" ref="I7" si="8">"всего"</f>
        <v>всего</v>
      </c>
      <c r="J7" s="32" t="str">
        <f t="shared" ref="J7" si="9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K7" s="33"/>
      <c r="L7" s="34"/>
      <c r="M7" s="27" t="str">
        <f t="shared" ref="M7" si="10">"сумма, руб."</f>
        <v>сумма, руб.</v>
      </c>
      <c r="N7" s="27" t="str">
        <f t="shared" ref="N7" si="11">"основание возврата"</f>
        <v>основание возврата</v>
      </c>
      <c r="O7" s="2"/>
    </row>
    <row r="8" spans="1:15" ht="69.95" customHeight="1" x14ac:dyDescent="0.25">
      <c r="A8" s="31"/>
      <c r="B8" s="31"/>
      <c r="C8" s="31"/>
      <c r="D8" s="31"/>
      <c r="E8" s="32" t="str">
        <f t="shared" ref="E8" si="12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F8" s="34"/>
      <c r="G8" s="32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34"/>
      <c r="I8" s="31"/>
      <c r="J8" s="27" t="str">
        <f t="shared" ref="J8" si="14">"дата операции"</f>
        <v>дата операции</v>
      </c>
      <c r="K8" s="27" t="str">
        <f t="shared" ref="K8" si="15">"сумма, руб."</f>
        <v>сумма, руб.</v>
      </c>
      <c r="L8" s="27" t="str">
        <f t="shared" ref="L8" si="16">"назначение платежа"</f>
        <v>назначение платежа</v>
      </c>
      <c r="M8" s="31"/>
      <c r="N8" s="31"/>
      <c r="O8" s="2"/>
    </row>
    <row r="9" spans="1:15" ht="72.599999999999994" customHeight="1" x14ac:dyDescent="0.25">
      <c r="A9" s="28"/>
      <c r="B9" s="28"/>
      <c r="C9" s="28"/>
      <c r="D9" s="28"/>
      <c r="E9" s="4" t="str">
        <f>"сумма, руб."</f>
        <v>сумма, руб.</v>
      </c>
      <c r="F9" s="4" t="str">
        <f>"наименование юридического лица"</f>
        <v>наименование юридического лица</v>
      </c>
      <c r="G9" s="4" t="str">
        <f>"сумма, руб."</f>
        <v>сумма, руб.</v>
      </c>
      <c r="H9" s="4" t="str">
        <f>"кол-во граждан"</f>
        <v>кол-во граждан</v>
      </c>
      <c r="I9" s="28"/>
      <c r="J9" s="28"/>
      <c r="K9" s="28"/>
      <c r="L9" s="28"/>
      <c r="M9" s="28"/>
      <c r="N9" s="28"/>
      <c r="O9" s="2"/>
    </row>
    <row r="10" spans="1:15" x14ac:dyDescent="0.25">
      <c r="A10" s="6" t="s">
        <v>3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191.25" x14ac:dyDescent="0.25">
      <c r="A11" s="7">
        <v>1</v>
      </c>
      <c r="B11" s="8" t="str">
        <f>"Республика Татарстан (Татарстан) – Нижнекамский"</f>
        <v>Республика Татарстан (Татарстан) – Нижнекамский</v>
      </c>
      <c r="C11" s="26" t="str">
        <f>"Аюпов Динар Хамбольевич"</f>
        <v>Аюпов Динар Хамбольевич</v>
      </c>
      <c r="D11" s="9">
        <v>200000</v>
      </c>
      <c r="E11" s="9">
        <v>100000</v>
      </c>
      <c r="F11" s="8" t="s">
        <v>16</v>
      </c>
      <c r="G11" s="9"/>
      <c r="H11" s="10"/>
      <c r="I11" s="9">
        <v>185000</v>
      </c>
      <c r="J11" s="11">
        <v>44417</v>
      </c>
      <c r="K11" s="9">
        <v>135600</v>
      </c>
      <c r="L11" s="8" t="s">
        <v>17</v>
      </c>
      <c r="M11" s="9"/>
      <c r="N11" s="8" t="str">
        <f>""</f>
        <v/>
      </c>
      <c r="O11" s="5"/>
    </row>
    <row r="12" spans="1:15" ht="191.25" x14ac:dyDescent="0.25">
      <c r="A12" s="7"/>
      <c r="B12" s="8"/>
      <c r="C12" s="8"/>
      <c r="D12" s="9"/>
      <c r="E12" s="9">
        <v>100000</v>
      </c>
      <c r="F12" s="8" t="s">
        <v>16</v>
      </c>
      <c r="G12" s="9"/>
      <c r="H12" s="10"/>
      <c r="I12" s="9"/>
      <c r="J12" s="11"/>
      <c r="K12" s="9"/>
      <c r="L12" s="8"/>
      <c r="M12" s="9"/>
      <c r="N12" s="8"/>
      <c r="O12" s="5"/>
    </row>
    <row r="13" spans="1:15" ht="29.1" customHeight="1" x14ac:dyDescent="0.25">
      <c r="A13" s="6" t="s">
        <v>4</v>
      </c>
      <c r="B13" s="12" t="str">
        <f>""</f>
        <v/>
      </c>
      <c r="C13" s="12" t="str">
        <f>"Итого по кандидату"</f>
        <v>Итого по кандидату</v>
      </c>
      <c r="D13" s="13">
        <v>200000</v>
      </c>
      <c r="E13" s="13">
        <v>200000</v>
      </c>
      <c r="F13" s="12" t="str">
        <f>""</f>
        <v/>
      </c>
      <c r="G13" s="13">
        <v>0</v>
      </c>
      <c r="H13" s="14"/>
      <c r="I13" s="13">
        <v>185000</v>
      </c>
      <c r="J13" s="15"/>
      <c r="K13" s="13">
        <v>135600</v>
      </c>
      <c r="L13" s="12" t="str">
        <f>""</f>
        <v/>
      </c>
      <c r="M13" s="13">
        <v>0</v>
      </c>
      <c r="N13" s="12" t="str">
        <f>""</f>
        <v/>
      </c>
      <c r="O13" s="5"/>
    </row>
    <row r="14" spans="1:15" ht="87" customHeight="1" x14ac:dyDescent="0.25">
      <c r="A14" s="7">
        <v>2</v>
      </c>
      <c r="B14" s="8" t="str">
        <f>"Республика Татарстан (Татарстан) – Нижнекамский"</f>
        <v>Республика Татарстан (Татарстан) – Нижнекамский</v>
      </c>
      <c r="C14" s="26" t="str">
        <f>"Морозов Олег Викторович"</f>
        <v>Морозов Олег Викторович</v>
      </c>
      <c r="D14" s="9">
        <v>9500000</v>
      </c>
      <c r="E14" s="9">
        <v>4000000</v>
      </c>
      <c r="F14" s="8" t="str">
        <f>"ООО АЛЬЯНС ИСТ ХОЛДИНГ"</f>
        <v>ООО АЛЬЯНС ИСТ ХОЛДИНГ</v>
      </c>
      <c r="G14" s="9"/>
      <c r="H14" s="10"/>
      <c r="I14" s="9">
        <v>4517559</v>
      </c>
      <c r="J14" s="11">
        <v>44410</v>
      </c>
      <c r="K14" s="9">
        <v>101250</v>
      </c>
      <c r="L14" s="8" t="s">
        <v>10</v>
      </c>
      <c r="M14" s="9"/>
      <c r="N14" s="8" t="str">
        <f>""</f>
        <v/>
      </c>
      <c r="O14" s="5"/>
    </row>
    <row r="15" spans="1:15" ht="76.5" x14ac:dyDescent="0.25">
      <c r="A15" s="7" t="s">
        <v>4</v>
      </c>
      <c r="B15" s="8" t="str">
        <f>""</f>
        <v/>
      </c>
      <c r="C15" s="8" t="str">
        <f>""</f>
        <v/>
      </c>
      <c r="D15" s="9"/>
      <c r="E15" s="9">
        <v>500000</v>
      </c>
      <c r="F15" s="8" t="str">
        <f>"ООО СК ""ТВОЙ ДОМ"""</f>
        <v>ООО СК "ТВОЙ ДОМ"</v>
      </c>
      <c r="G15" s="9"/>
      <c r="H15" s="10"/>
      <c r="I15" s="9"/>
      <c r="J15" s="11">
        <v>44410</v>
      </c>
      <c r="K15" s="9">
        <v>101250</v>
      </c>
      <c r="L15" s="8" t="s">
        <v>11</v>
      </c>
      <c r="M15" s="9"/>
      <c r="N15" s="8" t="str">
        <f>""</f>
        <v/>
      </c>
      <c r="O15" s="5"/>
    </row>
    <row r="16" spans="1:15" ht="89.25" x14ac:dyDescent="0.25">
      <c r="A16" s="7"/>
      <c r="B16" s="8"/>
      <c r="C16" s="8"/>
      <c r="D16" s="9"/>
      <c r="E16" s="9"/>
      <c r="F16" s="8"/>
      <c r="G16" s="9"/>
      <c r="H16" s="10"/>
      <c r="I16" s="9"/>
      <c r="J16" s="11">
        <v>44410</v>
      </c>
      <c r="K16" s="9">
        <v>175000</v>
      </c>
      <c r="L16" s="8" t="s">
        <v>12</v>
      </c>
      <c r="M16" s="9"/>
      <c r="N16" s="8"/>
      <c r="O16" s="5"/>
    </row>
    <row r="17" spans="1:15" ht="89.25" x14ac:dyDescent="0.25">
      <c r="A17" s="7"/>
      <c r="B17" s="8"/>
      <c r="C17" s="8"/>
      <c r="D17" s="9"/>
      <c r="E17" s="9"/>
      <c r="F17" s="8"/>
      <c r="G17" s="9"/>
      <c r="H17" s="10"/>
      <c r="I17" s="9"/>
      <c r="J17" s="11">
        <v>44410</v>
      </c>
      <c r="K17" s="9">
        <v>175000</v>
      </c>
      <c r="L17" s="8" t="s">
        <v>13</v>
      </c>
      <c r="M17" s="9"/>
      <c r="N17" s="8"/>
      <c r="O17" s="5"/>
    </row>
    <row r="18" spans="1:15" ht="76.5" x14ac:dyDescent="0.25">
      <c r="A18" s="7"/>
      <c r="B18" s="8"/>
      <c r="C18" s="8"/>
      <c r="D18" s="9"/>
      <c r="E18" s="9"/>
      <c r="F18" s="8"/>
      <c r="G18" s="9"/>
      <c r="H18" s="10"/>
      <c r="I18" s="9"/>
      <c r="J18" s="11">
        <v>44411</v>
      </c>
      <c r="K18" s="9">
        <v>208000</v>
      </c>
      <c r="L18" s="8" t="s">
        <v>14</v>
      </c>
      <c r="M18" s="9"/>
      <c r="N18" s="8"/>
      <c r="O18" s="5"/>
    </row>
    <row r="19" spans="1:15" ht="114.75" x14ac:dyDescent="0.25">
      <c r="A19" s="7"/>
      <c r="B19" s="8"/>
      <c r="C19" s="8"/>
      <c r="D19" s="9"/>
      <c r="E19" s="9"/>
      <c r="F19" s="8"/>
      <c r="G19" s="9"/>
      <c r="H19" s="10"/>
      <c r="I19" s="9"/>
      <c r="J19" s="11">
        <v>44413</v>
      </c>
      <c r="K19" s="9">
        <v>308722</v>
      </c>
      <c r="L19" s="8" t="s">
        <v>15</v>
      </c>
      <c r="M19" s="9"/>
      <c r="N19" s="8"/>
      <c r="O19" s="5"/>
    </row>
    <row r="20" spans="1:15" ht="63.75" x14ac:dyDescent="0.25">
      <c r="A20" s="7"/>
      <c r="B20" s="8"/>
      <c r="C20" s="8"/>
      <c r="D20" s="9"/>
      <c r="E20" s="9"/>
      <c r="F20" s="8"/>
      <c r="G20" s="9"/>
      <c r="H20" s="10"/>
      <c r="I20" s="9"/>
      <c r="J20" s="11">
        <v>44418</v>
      </c>
      <c r="K20" s="9">
        <v>150000</v>
      </c>
      <c r="L20" s="8" t="s">
        <v>19</v>
      </c>
      <c r="M20" s="9"/>
      <c r="N20" s="8"/>
      <c r="O20" s="5"/>
    </row>
    <row r="21" spans="1:15" ht="89.25" x14ac:dyDescent="0.25">
      <c r="A21" s="7"/>
      <c r="B21" s="8"/>
      <c r="C21" s="8"/>
      <c r="D21" s="9"/>
      <c r="E21" s="9"/>
      <c r="F21" s="8"/>
      <c r="G21" s="9"/>
      <c r="H21" s="10"/>
      <c r="I21" s="9"/>
      <c r="J21" s="11">
        <v>44427</v>
      </c>
      <c r="K21" s="9">
        <v>111150</v>
      </c>
      <c r="L21" s="8" t="s">
        <v>20</v>
      </c>
      <c r="M21" s="9"/>
      <c r="N21" s="8"/>
      <c r="O21" s="5"/>
    </row>
    <row r="22" spans="1:15" ht="63.75" x14ac:dyDescent="0.25">
      <c r="A22" s="7"/>
      <c r="B22" s="8"/>
      <c r="C22" s="8"/>
      <c r="D22" s="9"/>
      <c r="E22" s="9"/>
      <c r="F22" s="8"/>
      <c r="G22" s="9"/>
      <c r="H22" s="10"/>
      <c r="I22" s="9"/>
      <c r="J22" s="11">
        <v>44427</v>
      </c>
      <c r="K22" s="9">
        <v>213000</v>
      </c>
      <c r="L22" s="8" t="s">
        <v>21</v>
      </c>
      <c r="M22" s="9"/>
      <c r="N22" s="8"/>
      <c r="O22" s="5"/>
    </row>
    <row r="23" spans="1:15" ht="140.25" x14ac:dyDescent="0.25">
      <c r="A23" s="7"/>
      <c r="B23" s="8"/>
      <c r="C23" s="8"/>
      <c r="D23" s="9"/>
      <c r="E23" s="9"/>
      <c r="F23" s="8"/>
      <c r="G23" s="9"/>
      <c r="H23" s="10"/>
      <c r="I23" s="9"/>
      <c r="J23" s="11">
        <v>44433</v>
      </c>
      <c r="K23" s="9">
        <v>268000</v>
      </c>
      <c r="L23" s="8" t="s">
        <v>23</v>
      </c>
      <c r="M23" s="9"/>
      <c r="N23" s="8"/>
      <c r="O23" s="5"/>
    </row>
    <row r="24" spans="1:15" ht="140.25" x14ac:dyDescent="0.25">
      <c r="A24" s="7"/>
      <c r="B24" s="8"/>
      <c r="C24" s="8"/>
      <c r="D24" s="9"/>
      <c r="E24" s="9"/>
      <c r="F24" s="8"/>
      <c r="G24" s="9"/>
      <c r="H24" s="10"/>
      <c r="I24" s="9"/>
      <c r="J24" s="11">
        <v>44433</v>
      </c>
      <c r="K24" s="9">
        <v>282000</v>
      </c>
      <c r="L24" s="8" t="s">
        <v>24</v>
      </c>
      <c r="M24" s="9"/>
      <c r="N24" s="8"/>
      <c r="O24" s="5"/>
    </row>
    <row r="25" spans="1:15" ht="76.5" x14ac:dyDescent="0.25">
      <c r="A25" s="7"/>
      <c r="B25" s="8"/>
      <c r="C25" s="8"/>
      <c r="D25" s="9"/>
      <c r="E25" s="9"/>
      <c r="F25" s="8"/>
      <c r="G25" s="9"/>
      <c r="H25" s="10"/>
      <c r="I25" s="9"/>
      <c r="J25" s="11">
        <v>44441</v>
      </c>
      <c r="K25" s="9">
        <v>150000</v>
      </c>
      <c r="L25" s="8" t="s">
        <v>28</v>
      </c>
      <c r="M25" s="9"/>
      <c r="N25" s="8"/>
      <c r="O25" s="5"/>
    </row>
    <row r="26" spans="1:15" ht="76.5" x14ac:dyDescent="0.25">
      <c r="A26" s="7"/>
      <c r="B26" s="8"/>
      <c r="C26" s="8"/>
      <c r="D26" s="9"/>
      <c r="E26" s="9"/>
      <c r="F26" s="8"/>
      <c r="G26" s="9"/>
      <c r="H26" s="10"/>
      <c r="I26" s="9"/>
      <c r="J26" s="11">
        <v>44442</v>
      </c>
      <c r="K26" s="9">
        <v>125600</v>
      </c>
      <c r="L26" s="8" t="s">
        <v>28</v>
      </c>
      <c r="M26" s="9"/>
      <c r="N26" s="8"/>
      <c r="O26" s="5"/>
    </row>
    <row r="27" spans="1:15" ht="76.5" x14ac:dyDescent="0.25">
      <c r="A27" s="7"/>
      <c r="B27" s="8"/>
      <c r="C27" s="8"/>
      <c r="D27" s="9"/>
      <c r="E27" s="9"/>
      <c r="F27" s="8"/>
      <c r="G27" s="9"/>
      <c r="H27" s="10"/>
      <c r="I27" s="9"/>
      <c r="J27" s="11">
        <v>44442</v>
      </c>
      <c r="K27" s="9">
        <v>110000</v>
      </c>
      <c r="L27" s="8" t="s">
        <v>28</v>
      </c>
      <c r="M27" s="9"/>
      <c r="N27" s="8"/>
      <c r="O27" s="5"/>
    </row>
    <row r="28" spans="1:15" ht="76.5" x14ac:dyDescent="0.25">
      <c r="A28" s="7"/>
      <c r="B28" s="8"/>
      <c r="C28" s="8"/>
      <c r="D28" s="9"/>
      <c r="E28" s="9"/>
      <c r="F28" s="8"/>
      <c r="G28" s="9"/>
      <c r="H28" s="10"/>
      <c r="I28" s="9"/>
      <c r="J28" s="11">
        <v>44442</v>
      </c>
      <c r="K28" s="9">
        <v>400000</v>
      </c>
      <c r="L28" s="8" t="s">
        <v>28</v>
      </c>
      <c r="M28" s="9"/>
      <c r="N28" s="8"/>
      <c r="O28" s="5"/>
    </row>
    <row r="29" spans="1:15" ht="29.1" customHeight="1" x14ac:dyDescent="0.25">
      <c r="A29" s="6" t="s">
        <v>4</v>
      </c>
      <c r="B29" s="12" t="str">
        <f>""</f>
        <v/>
      </c>
      <c r="C29" s="12" t="str">
        <f>"Итого по кандидату"</f>
        <v>Итого по кандидату</v>
      </c>
      <c r="D29" s="13">
        <v>9500000</v>
      </c>
      <c r="E29" s="13">
        <v>4500000</v>
      </c>
      <c r="F29" s="12" t="str">
        <f>""</f>
        <v/>
      </c>
      <c r="G29" s="13">
        <v>0</v>
      </c>
      <c r="H29" s="14"/>
      <c r="I29" s="13">
        <v>4517559</v>
      </c>
      <c r="J29" s="15"/>
      <c r="K29" s="13">
        <v>2878972</v>
      </c>
      <c r="L29" s="12" t="str">
        <f>""</f>
        <v/>
      </c>
      <c r="M29" s="13">
        <v>0</v>
      </c>
      <c r="N29" s="12" t="str">
        <f>""</f>
        <v/>
      </c>
      <c r="O29" s="5"/>
    </row>
    <row r="30" spans="1:15" ht="89.25" x14ac:dyDescent="0.25">
      <c r="A30" s="16">
        <v>3</v>
      </c>
      <c r="B30" s="17" t="s">
        <v>5</v>
      </c>
      <c r="C30" s="17" t="s">
        <v>6</v>
      </c>
      <c r="D30" s="18">
        <v>425000</v>
      </c>
      <c r="E30" s="18"/>
      <c r="F30" s="17"/>
      <c r="G30" s="18"/>
      <c r="H30" s="19"/>
      <c r="I30" s="18"/>
      <c r="J30" s="20">
        <v>44442</v>
      </c>
      <c r="K30" s="18">
        <v>293000</v>
      </c>
      <c r="L30" s="17" t="s">
        <v>29</v>
      </c>
      <c r="M30" s="18"/>
      <c r="N30" s="17"/>
      <c r="O30" s="5"/>
    </row>
    <row r="31" spans="1:15" ht="25.5" x14ac:dyDescent="0.25">
      <c r="A31" s="21"/>
      <c r="B31" s="22"/>
      <c r="C31" s="22" t="s">
        <v>7</v>
      </c>
      <c r="D31" s="23">
        <v>425000</v>
      </c>
      <c r="E31" s="23"/>
      <c r="F31" s="22"/>
      <c r="G31" s="23"/>
      <c r="H31" s="24"/>
      <c r="I31" s="23">
        <v>357205</v>
      </c>
      <c r="J31" s="25"/>
      <c r="K31" s="23">
        <v>293000</v>
      </c>
      <c r="L31" s="22"/>
      <c r="M31" s="23"/>
      <c r="N31" s="22"/>
      <c r="O31" s="5"/>
    </row>
    <row r="32" spans="1:15" ht="63.75" x14ac:dyDescent="0.25">
      <c r="A32" s="16">
        <v>4</v>
      </c>
      <c r="B32" s="17" t="s">
        <v>5</v>
      </c>
      <c r="C32" s="17" t="s">
        <v>8</v>
      </c>
      <c r="D32" s="18">
        <v>20000</v>
      </c>
      <c r="E32" s="18"/>
      <c r="F32" s="17"/>
      <c r="G32" s="18"/>
      <c r="H32" s="19"/>
      <c r="I32" s="18"/>
      <c r="J32" s="20"/>
      <c r="K32" s="18"/>
      <c r="L32" s="17"/>
      <c r="M32" s="18"/>
      <c r="N32" s="17"/>
      <c r="O32" s="5"/>
    </row>
    <row r="33" spans="1:15" ht="25.5" x14ac:dyDescent="0.25">
      <c r="A33" s="21"/>
      <c r="B33" s="22"/>
      <c r="C33" s="22" t="s">
        <v>7</v>
      </c>
      <c r="D33" s="23">
        <v>20000</v>
      </c>
      <c r="E33" s="23"/>
      <c r="F33" s="22"/>
      <c r="G33" s="23"/>
      <c r="H33" s="24"/>
      <c r="I33" s="23">
        <v>15000</v>
      </c>
      <c r="J33" s="25"/>
      <c r="K33" s="23"/>
      <c r="L33" s="22"/>
      <c r="M33" s="23"/>
      <c r="N33" s="22"/>
      <c r="O33" s="5"/>
    </row>
    <row r="34" spans="1:15" ht="165.75" x14ac:dyDescent="0.25">
      <c r="A34" s="16">
        <v>5</v>
      </c>
      <c r="B34" s="17" t="s">
        <v>5</v>
      </c>
      <c r="C34" s="17" t="s">
        <v>9</v>
      </c>
      <c r="D34" s="18">
        <v>300000</v>
      </c>
      <c r="E34" s="18">
        <v>300000</v>
      </c>
      <c r="F34" s="17" t="s">
        <v>18</v>
      </c>
      <c r="G34" s="18"/>
      <c r="H34" s="19"/>
      <c r="I34" s="18"/>
      <c r="J34" s="20">
        <v>44432</v>
      </c>
      <c r="K34" s="18">
        <v>150000</v>
      </c>
      <c r="L34" s="17" t="s">
        <v>25</v>
      </c>
      <c r="M34" s="18"/>
      <c r="N34" s="17"/>
      <c r="O34" s="5"/>
    </row>
    <row r="35" spans="1:15" ht="89.25" x14ac:dyDescent="0.25">
      <c r="A35" s="16"/>
      <c r="B35" s="17"/>
      <c r="C35" s="17"/>
      <c r="D35" s="18"/>
      <c r="E35" s="18"/>
      <c r="F35" s="17"/>
      <c r="G35" s="18"/>
      <c r="H35" s="19"/>
      <c r="I35" s="18"/>
      <c r="J35" s="20">
        <v>44432</v>
      </c>
      <c r="K35" s="18">
        <v>147000</v>
      </c>
      <c r="L35" s="17" t="s">
        <v>26</v>
      </c>
      <c r="M35" s="18"/>
      <c r="N35" s="17"/>
      <c r="O35" s="5"/>
    </row>
    <row r="36" spans="1:15" ht="25.5" x14ac:dyDescent="0.25">
      <c r="A36" s="21"/>
      <c r="B36" s="22"/>
      <c r="C36" s="22" t="s">
        <v>7</v>
      </c>
      <c r="D36" s="23">
        <v>300000</v>
      </c>
      <c r="E36" s="23">
        <v>300000</v>
      </c>
      <c r="F36" s="22"/>
      <c r="G36" s="23"/>
      <c r="H36" s="24"/>
      <c r="I36" s="23">
        <v>300000</v>
      </c>
      <c r="J36" s="25"/>
      <c r="K36" s="23">
        <v>297000</v>
      </c>
      <c r="L36" s="22"/>
      <c r="M36" s="23"/>
      <c r="N36" s="22"/>
      <c r="O36" s="5"/>
    </row>
    <row r="37" spans="1:15" ht="63.75" x14ac:dyDescent="0.25">
      <c r="A37" s="16">
        <v>6</v>
      </c>
      <c r="B37" s="17" t="s">
        <v>5</v>
      </c>
      <c r="C37" s="17" t="s">
        <v>22</v>
      </c>
      <c r="D37" s="18">
        <v>7500</v>
      </c>
      <c r="E37" s="18"/>
      <c r="F37" s="17"/>
      <c r="G37" s="18"/>
      <c r="H37" s="19"/>
      <c r="I37" s="18">
        <v>7000</v>
      </c>
      <c r="J37" s="20"/>
      <c r="K37" s="18"/>
      <c r="L37" s="17"/>
      <c r="M37" s="18"/>
      <c r="N37" s="17"/>
      <c r="O37" s="5"/>
    </row>
    <row r="38" spans="1:15" ht="25.5" x14ac:dyDescent="0.25">
      <c r="A38" s="21"/>
      <c r="B38" s="22"/>
      <c r="C38" s="22" t="s">
        <v>7</v>
      </c>
      <c r="D38" s="23">
        <v>7500</v>
      </c>
      <c r="E38" s="23">
        <v>0</v>
      </c>
      <c r="F38" s="22"/>
      <c r="G38" s="23"/>
      <c r="H38" s="24"/>
      <c r="I38" s="23">
        <v>7000</v>
      </c>
      <c r="J38" s="25"/>
      <c r="K38" s="23"/>
      <c r="L38" s="22"/>
      <c r="M38" s="23"/>
      <c r="N38" s="22"/>
      <c r="O38" s="5"/>
    </row>
    <row r="39" spans="1:15" ht="63.75" x14ac:dyDescent="0.25">
      <c r="A39" s="16">
        <v>7</v>
      </c>
      <c r="B39" s="17" t="s">
        <v>5</v>
      </c>
      <c r="C39" s="17" t="s">
        <v>30</v>
      </c>
      <c r="D39" s="18">
        <v>24990</v>
      </c>
      <c r="E39" s="18"/>
      <c r="F39" s="17"/>
      <c r="G39" s="18"/>
      <c r="H39" s="19"/>
      <c r="I39" s="18">
        <v>23990</v>
      </c>
      <c r="J39" s="20"/>
      <c r="K39" s="18"/>
      <c r="L39" s="17"/>
      <c r="M39" s="18"/>
      <c r="N39" s="17"/>
      <c r="O39" s="5"/>
    </row>
    <row r="40" spans="1:15" ht="25.5" x14ac:dyDescent="0.25">
      <c r="A40" s="21"/>
      <c r="B40" s="22"/>
      <c r="C40" s="22" t="s">
        <v>7</v>
      </c>
      <c r="D40" s="23">
        <v>24990</v>
      </c>
      <c r="E40" s="23">
        <v>0</v>
      </c>
      <c r="F40" s="22"/>
      <c r="G40" s="23"/>
      <c r="H40" s="24"/>
      <c r="I40" s="23">
        <v>23990</v>
      </c>
      <c r="J40" s="25"/>
      <c r="K40" s="23"/>
      <c r="L40" s="22"/>
      <c r="M40" s="23"/>
      <c r="N40" s="22"/>
      <c r="O40" s="5"/>
    </row>
    <row r="41" spans="1:15" ht="87" customHeight="1" x14ac:dyDescent="0.25">
      <c r="A41" s="6" t="s">
        <v>4</v>
      </c>
      <c r="B41" s="12" t="str">
        <f>""</f>
        <v/>
      </c>
      <c r="C41" s="12" t="str">
        <f>"Республика Татарстан (Татарстан) – Нижнекамский, всего"</f>
        <v>Республика Татарстан (Татарстан) – Нижнекамский, всего</v>
      </c>
      <c r="D41" s="13">
        <v>10477490</v>
      </c>
      <c r="E41" s="13">
        <v>5000000</v>
      </c>
      <c r="F41" s="12" t="str">
        <f>""</f>
        <v/>
      </c>
      <c r="G41" s="13">
        <v>0</v>
      </c>
      <c r="H41" s="14"/>
      <c r="I41" s="13">
        <v>5405784</v>
      </c>
      <c r="J41" s="15"/>
      <c r="K41" s="13">
        <v>3604572</v>
      </c>
      <c r="L41" s="12" t="str">
        <f>""</f>
        <v/>
      </c>
      <c r="M41" s="13">
        <v>0</v>
      </c>
      <c r="N41" s="12" t="str">
        <f>""</f>
        <v/>
      </c>
      <c r="O41" s="5"/>
    </row>
  </sheetData>
  <mergeCells count="19"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Kfpp16</dc:creator>
  <cp:lastModifiedBy>TIK</cp:lastModifiedBy>
  <dcterms:created xsi:type="dcterms:W3CDTF">2021-08-02T09:54:02Z</dcterms:created>
  <dcterms:modified xsi:type="dcterms:W3CDTF">2021-09-09T12:42:50Z</dcterms:modified>
</cp:coreProperties>
</file>